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28800" windowHeight="12330"/>
  </bookViews>
  <sheets>
    <sheet name="РЕЕСТР" sheetId="3" r:id="rId1"/>
  </sheets>
  <definedNames>
    <definedName name="_xlnm.Print_Titles" localSheetId="0">РЕЕСТР!$15:$15</definedName>
    <definedName name="_xlnm.Print_Area" localSheetId="0">РЕЕСТР!$A$1:$M$55</definedName>
  </definedNames>
  <calcPr calcId="125725"/>
</workbook>
</file>

<file path=xl/calcChain.xml><?xml version="1.0" encoding="utf-8"?>
<calcChain xmlns="http://schemas.openxmlformats.org/spreadsheetml/2006/main">
  <c r="J16" i="3"/>
  <c r="H16"/>
  <c r="I42"/>
  <c r="J42"/>
  <c r="K42"/>
  <c r="L42"/>
  <c r="M42"/>
  <c r="H42"/>
  <c r="H38"/>
  <c r="M33" l="1"/>
  <c r="M28"/>
  <c r="K28" l="1"/>
  <c r="K49" l="1"/>
  <c r="I17"/>
  <c r="L17" l="1"/>
  <c r="M17"/>
  <c r="K17"/>
  <c r="H17"/>
  <c r="L49" l="1"/>
  <c r="M49"/>
  <c r="M38" l="1"/>
  <c r="M37" s="1"/>
  <c r="K25"/>
  <c r="J38" l="1"/>
  <c r="J37" s="1"/>
  <c r="J33"/>
  <c r="J17"/>
  <c r="I38"/>
  <c r="I37" s="1"/>
  <c r="K38"/>
  <c r="K37" s="1"/>
  <c r="L38"/>
  <c r="L37" s="1"/>
  <c r="H37" l="1"/>
  <c r="I49" l="1"/>
  <c r="J49"/>
  <c r="H49"/>
  <c r="I51"/>
  <c r="J51"/>
  <c r="K51"/>
  <c r="L51"/>
  <c r="M51"/>
  <c r="H51"/>
  <c r="M35"/>
  <c r="I35"/>
  <c r="J35"/>
  <c r="K35"/>
  <c r="L35"/>
  <c r="H35"/>
  <c r="J31" l="1"/>
  <c r="J30" s="1"/>
  <c r="J28"/>
  <c r="M25"/>
  <c r="J25"/>
  <c r="L25"/>
  <c r="I25"/>
  <c r="H25"/>
  <c r="J27" l="1"/>
  <c r="I46"/>
  <c r="I45" s="1"/>
  <c r="J46"/>
  <c r="J45" s="1"/>
  <c r="K46"/>
  <c r="K45" s="1"/>
  <c r="L46"/>
  <c r="L45" s="1"/>
  <c r="M46"/>
  <c r="M45" s="1"/>
  <c r="I31" l="1"/>
  <c r="M31"/>
  <c r="H31"/>
  <c r="K20"/>
  <c r="L20"/>
  <c r="M20"/>
  <c r="J20"/>
  <c r="H46" l="1"/>
  <c r="H45" s="1"/>
  <c r="I33" l="1"/>
  <c r="I30" s="1"/>
  <c r="K33"/>
  <c r="K30" s="1"/>
  <c r="L33"/>
  <c r="L30" s="1"/>
  <c r="M30"/>
  <c r="H33"/>
  <c r="H30" s="1"/>
  <c r="I28"/>
  <c r="L28"/>
  <c r="H28"/>
  <c r="I20" l="1"/>
  <c r="I19" s="1"/>
  <c r="K19"/>
  <c r="L19"/>
  <c r="M19"/>
  <c r="H20"/>
  <c r="H19" s="1"/>
  <c r="J19" l="1"/>
  <c r="I44"/>
  <c r="K44"/>
  <c r="L44"/>
  <c r="M44"/>
  <c r="J44"/>
  <c r="H44" l="1"/>
  <c r="I27"/>
  <c r="K27"/>
  <c r="L27"/>
  <c r="M27"/>
  <c r="H27"/>
  <c r="M16" l="1"/>
  <c r="M53" s="1"/>
  <c r="K16"/>
  <c r="K53" s="1"/>
  <c r="I16"/>
  <c r="I53" s="1"/>
  <c r="L16"/>
  <c r="L53" s="1"/>
  <c r="J53"/>
  <c r="H53" l="1"/>
</calcChain>
</file>

<file path=xl/sharedStrings.xml><?xml version="1.0" encoding="utf-8"?>
<sst xmlns="http://schemas.openxmlformats.org/spreadsheetml/2006/main" count="141" uniqueCount="114">
  <si>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</si>
  <si>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</si>
  <si>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Наименование группы источников доходов бюджетов/ наименование источника дохода бюджета</t>
  </si>
  <si>
    <t>Классификация доходов бюджета</t>
  </si>
  <si>
    <t>Номер реестровой записи*</t>
  </si>
  <si>
    <t>Код доходов бюджета</t>
  </si>
  <si>
    <t>Наименование кода доходов бюджета</t>
  </si>
  <si>
    <t>Коды</t>
  </si>
  <si>
    <t>Форма по ОКУД</t>
  </si>
  <si>
    <t>Дата</t>
  </si>
  <si>
    <t>Глава по БК</t>
  </si>
  <si>
    <t>по ОКТМО</t>
  </si>
  <si>
    <t>по ОКЕИ</t>
  </si>
  <si>
    <t>Наименование бюджета</t>
  </si>
  <si>
    <t xml:space="preserve">Единица измерения: </t>
  </si>
  <si>
    <t>* номер реестровой записи формируется в электронной форме в государственной интергрированной системе управления общественными финансами "Электронный бюджет"</t>
  </si>
  <si>
    <t>Субвенции бюджетам бюджетной системы Российской Федерации</t>
  </si>
  <si>
    <t>Код строки **</t>
  </si>
  <si>
    <t>**- код строки  формируется в электронной форме в государственной интергрированной системе управления общественными финансами "Электронный бюджет"</t>
  </si>
  <si>
    <t>НАЛОГОВЫЕ И НЕНАЛОГОВЫЕ ДОХОДЫ/ НАЛОГИ НА ПРИБЫЛЬ, ДОХОДЫ</t>
  </si>
  <si>
    <t>000 1000000000 0000 000</t>
  </si>
  <si>
    <t>182 1010200001 0000 110</t>
  </si>
  <si>
    <t xml:space="preserve">  НАЛОГИ НА ТОВАРЫ (РАБОТЫ, УСЛУГИ), РЕАЛИЗУЕМЫЕ НА ТЕРРИТОРИИ РОССИЙСКОЙ ФЕДЕРАЦИИ</t>
  </si>
  <si>
    <t>100 1030000000 0000 000</t>
  </si>
  <si>
    <t>НАЛОГОВЫЕ И НЕНАЛОГОВЫЕ ДОХОДЫ/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</si>
  <si>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</si>
  <si>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</si>
  <si>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</si>
  <si>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</si>
  <si>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</si>
  <si>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НАЛОГОВЫЕ И НЕНАЛОГОВЫЕ ДОХОДЫ/
  НАЛОГИ НА СОВОКУПНЫЙ ДОХОД </t>
  </si>
  <si>
    <t>182 1050000000 0000 000</t>
  </si>
  <si>
    <t xml:space="preserve">  НАЛОГИ НА СОВОКУПНЫЙ ДОХОД</t>
  </si>
  <si>
    <t>182 1060000000 0000 000</t>
  </si>
  <si>
    <t xml:space="preserve">  НАЛОГИ НА ИМУЩЕСТВО</t>
  </si>
  <si>
    <t>182 1060100000 0000 110</t>
  </si>
  <si>
    <t xml:space="preserve">  Налог на имущество физических лиц</t>
  </si>
  <si>
    <t>182 1060600000 0000 110</t>
  </si>
  <si>
    <t xml:space="preserve">  Земельный налог</t>
  </si>
  <si>
    <t>182 1060603000 0000 110</t>
  </si>
  <si>
    <t xml:space="preserve">  Земельный налог с организаций</t>
  </si>
  <si>
    <t>182 1060604000 0000 110</t>
  </si>
  <si>
    <t xml:space="preserve">  Земельный налог с физических лиц</t>
  </si>
  <si>
    <r>
      <t xml:space="preserve">НАЛОГОВЫЕ И НЕНАЛОГОВЫЕ ДОХОДЫ/  </t>
    </r>
    <r>
      <rPr>
        <b/>
        <sz val="10"/>
        <rFont val="Times New Roman"/>
        <family val="1"/>
        <charset val="204"/>
      </rPr>
      <t>ГОСУДАРСТВЕННАЯ ПОШЛИНА</t>
    </r>
  </si>
  <si>
    <t>НАЛОГОВЫЕ И НЕНАЛОГОВЫЕ ДОХОДЫ/  
  НАЛОГИ НА ИМУЩЕСТВО</t>
  </si>
  <si>
    <t>000 1080000000 0000 000</t>
  </si>
  <si>
    <t xml:space="preserve">  ГОСУДАРСТВЕННАЯ ПОШЛИНА</t>
  </si>
  <si>
    <t xml:space="preserve">НАЛОГОВЫЕ И НЕНАЛОГОВЫЕ ДОХОДЫ/  ДОХОДЫ ОТ ИСПОЛЬЗОВАНИЯ ИМУЩЕСТВА, НАХОДЯЩЕГОСЯ В ГОСУДАРСТВЕННОЙ И МУНИЦИПАЛЬНОЙ СОБСТВЕННОСТИ 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</si>
  <si>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</si>
  <si>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</si>
  <si>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</si>
  <si>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</si>
  <si>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</si>
  <si>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ПОСТУПЛЕНИЯ/ БЕЗВОЗМЕЗДНЫЕ ПОСТУПЛЕНИЯ ОТ ДРУГИХ БЮДЖЕТОВ БЮДЖЕТНОЙ СИСТЕМЫ РОССИЙСКОЙ ФЕДЕРАЦИИ</t>
  </si>
  <si>
    <t>000 2000000000 0000 000</t>
  </si>
  <si>
    <t xml:space="preserve">  БЕЗВОЗМЕЗДНЫЕ ПОСТУПЛЕНИЯ</t>
  </si>
  <si>
    <t>000 2020000000 0000 000</t>
  </si>
  <si>
    <t xml:space="preserve">  Дотации бюджетам бюджетной системы Российской Федерации</t>
  </si>
  <si>
    <t>НАЛОГ НА ДОХОДЫ ФИЗИЧЕСКИХ ЛИЦ</t>
  </si>
  <si>
    <t>Прогноз доходов бюджета</t>
  </si>
  <si>
    <t>Наименование главного администратора доходов бюджета</t>
  </si>
  <si>
    <t>100 1030200001 0000 000</t>
  </si>
  <si>
    <t>Единый сельскохозяйственный налог</t>
  </si>
  <si>
    <t>Всего:</t>
  </si>
  <si>
    <t>000 2023000000 0000 150</t>
  </si>
  <si>
    <t>Иные межбюджетные трансферты</t>
  </si>
  <si>
    <t>000 20249999040000150</t>
  </si>
  <si>
    <t>Наименование финансового органа Кировской области</t>
  </si>
  <si>
    <t>Муниципальное образование Никольское сельское поселение</t>
  </si>
  <si>
    <t>На 2023 г.</t>
  </si>
  <si>
    <t>На 2024 г.</t>
  </si>
  <si>
    <t>Межрайонная инспекция Федеральной налоговой службы № 5 по Кировской области</t>
  </si>
  <si>
    <t>Управление Федерального казначейства по Кировской области</t>
  </si>
  <si>
    <t xml:space="preserve"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ст.227,227.1 и228 НК </t>
  </si>
  <si>
    <t>100 1030223101 0000 000</t>
  </si>
  <si>
    <t>100 1030224101 0000 110</t>
  </si>
  <si>
    <t>100 1030225101 0000 110</t>
  </si>
  <si>
    <t>100 1030226101 0000 110</t>
  </si>
  <si>
    <t>182 1050301001 1000 110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</si>
  <si>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</si>
  <si>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</si>
  <si>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</si>
  <si>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182 1060103010 0000 110</t>
  </si>
  <si>
    <t>182 1060603310 0000 110</t>
  </si>
  <si>
    <t>182 1060604310 0000 110</t>
  </si>
  <si>
    <t>984 1080301001 0000 110</t>
  </si>
  <si>
    <t>Администрация Никольского сельского поселения</t>
  </si>
  <si>
    <t xml:space="preserve">  Государственная пошлина за совершение нотариальных действий</t>
  </si>
  <si>
    <t>Прочие межбюджетные трансферты, передаваемые бюджетам сельских поселений</t>
  </si>
  <si>
    <t>984 2023511810 0000 150</t>
  </si>
  <si>
    <t>Субвенции бюджетам сельских поселений на осуществление первичного воинского учета</t>
  </si>
  <si>
    <t>984 2024999910 0000 150</t>
  </si>
  <si>
    <t xml:space="preserve">  Дотации бюджетам сельских поселений на выравнивание бюджетной обеспеченности</t>
  </si>
  <si>
    <t>984 2021600110 0000 150</t>
  </si>
  <si>
    <t>984 1110502510 0000 120</t>
  </si>
  <si>
    <t>984 1110507510 0000 120</t>
  </si>
  <si>
    <t>984 1110904510 0000 120</t>
  </si>
  <si>
    <t>984 1110500000 0000 120</t>
  </si>
  <si>
    <t>000 1110000000 0000 000</t>
  </si>
  <si>
    <t>984 2021000000 0000 150</t>
  </si>
  <si>
    <t>182 1010201001 0000 110</t>
  </si>
  <si>
    <t>тыс.рублей</t>
  </si>
  <si>
    <t>на 01 ноября 2022года</t>
  </si>
  <si>
    <t>Прогноз доходов бюджета на 2022 год (уточненный план на 01.11.2022 года)</t>
  </si>
  <si>
    <t>Кассовые поступления в текущем финансовом году            (по состоянию на 01.11.2022 года)</t>
  </si>
  <si>
    <t>Оценка исполнения 2022 года</t>
  </si>
  <si>
    <t>На 2025 г.</t>
  </si>
  <si>
    <t>984 2022999910 0000 150</t>
  </si>
  <si>
    <t>Прочие субсидии бюджетам сельских поселений</t>
  </si>
  <si>
    <t>984 114025310 0000 440</t>
  </si>
  <si>
    <t>Доходы от реализации иного имущества, находящегося в собственности сельских поселений</t>
  </si>
  <si>
    <t>984 114000000 0000 000</t>
  </si>
  <si>
    <t>Доходы от продажи материальных и нематериальных активов</t>
  </si>
  <si>
    <t>Реестр источников доходов бюджета Никольского сельского поселения на 2022 год и плановый период 2023 и 2025 годов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</si>
</sst>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?"/>
    <numFmt numFmtId="165" formatCode="#,##0.0"/>
    <numFmt numFmtId="166" formatCode="_-* #,##0.0\ _₽_-;\-* #,##0.0\ _₽_-;_-* &quot;-&quot;??\ _₽_-;_-@_-"/>
    <numFmt numFmtId="167" formatCode="#,##0.00_р_."/>
  </numFmts>
  <fonts count="14">
    <font>
      <sz val="10"/>
      <name val="Arial Cyr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0" fontId="11" fillId="0" borderId="15">
      <alignment horizontal="left" wrapText="1" indent="2"/>
    </xf>
  </cellStyleXfs>
  <cellXfs count="95">
    <xf numFmtId="0" fontId="0" fillId="0" borderId="0" xfId="0"/>
    <xf numFmtId="0" fontId="0" fillId="0" borderId="0" xfId="0" applyFont="1"/>
    <xf numFmtId="49" fontId="4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1" fillId="2" borderId="1" xfId="0" applyFont="1" applyFill="1" applyBorder="1" applyAlignment="1">
      <alignment horizontal="center"/>
    </xf>
    <xf numFmtId="0" fontId="5" fillId="2" borderId="0" xfId="0" applyFont="1" applyFill="1"/>
    <xf numFmtId="49" fontId="4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164" fontId="4" fillId="2" borderId="1" xfId="0" applyNumberFormat="1" applyFont="1" applyFill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0" fontId="0" fillId="2" borderId="2" xfId="0" applyFont="1" applyFill="1" applyBorder="1"/>
    <xf numFmtId="164" fontId="4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justify" vertical="center" wrapText="1"/>
    </xf>
    <xf numFmtId="164" fontId="2" fillId="2" borderId="7" xfId="0" applyNumberFormat="1" applyFont="1" applyFill="1" applyBorder="1" applyAlignment="1">
      <alignment horizontal="justify" vertical="center" wrapText="1"/>
    </xf>
    <xf numFmtId="0" fontId="0" fillId="2" borderId="0" xfId="0" applyFont="1" applyFill="1" applyBorder="1"/>
    <xf numFmtId="49" fontId="2" fillId="2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14" fontId="1" fillId="0" borderId="1" xfId="0" applyNumberFormat="1" applyFont="1" applyFill="1" applyBorder="1" applyAlignment="1">
      <alignment horizontal="center"/>
    </xf>
    <xf numFmtId="0" fontId="5" fillId="0" borderId="0" xfId="0" applyFont="1" applyFill="1"/>
    <xf numFmtId="43" fontId="4" fillId="0" borderId="1" xfId="1" applyNumberFormat="1" applyFont="1" applyFill="1" applyBorder="1" applyAlignment="1">
      <alignment horizontal="distributed" wrapText="1"/>
    </xf>
    <xf numFmtId="43" fontId="2" fillId="0" borderId="1" xfId="1" applyNumberFormat="1" applyFont="1" applyFill="1" applyBorder="1" applyAlignment="1">
      <alignment horizontal="distributed" wrapText="1"/>
    </xf>
    <xf numFmtId="39" fontId="2" fillId="0" borderId="1" xfId="1" applyNumberFormat="1" applyFont="1" applyFill="1" applyBorder="1" applyAlignment="1">
      <alignment horizontal="right" wrapText="1"/>
    </xf>
    <xf numFmtId="167" fontId="1" fillId="0" borderId="1" xfId="0" applyNumberFormat="1" applyFont="1" applyFill="1" applyBorder="1" applyAlignment="1">
      <alignment horizontal="right" wrapText="1"/>
    </xf>
    <xf numFmtId="167" fontId="3" fillId="0" borderId="1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166" fontId="2" fillId="0" borderId="0" xfId="1" applyNumberFormat="1" applyFont="1" applyFill="1" applyBorder="1" applyAlignment="1">
      <alignment horizontal="distributed" wrapText="1"/>
    </xf>
    <xf numFmtId="4" fontId="12" fillId="0" borderId="4" xfId="0" applyNumberFormat="1" applyFont="1" applyBorder="1" applyAlignment="1">
      <alignment horizontal="right" shrinkToFit="1"/>
    </xf>
    <xf numFmtId="0" fontId="12" fillId="0" borderId="1" xfId="0" applyNumberFormat="1" applyFont="1" applyBorder="1" applyAlignment="1">
      <alignment horizontal="left" wrapText="1" indent="2"/>
    </xf>
    <xf numFmtId="4" fontId="4" fillId="0" borderId="1" xfId="0" applyNumberFormat="1" applyFont="1" applyFill="1" applyBorder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/>
    </xf>
    <xf numFmtId="49" fontId="4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3">
    <cellStyle name="xl34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"/>
  <sheetViews>
    <sheetView tabSelected="1" topLeftCell="A7" zoomScaleNormal="100" workbookViewId="0">
      <selection activeCell="M7" sqref="M7"/>
    </sheetView>
  </sheetViews>
  <sheetFormatPr defaultColWidth="8.85546875" defaultRowHeight="12.75"/>
  <cols>
    <col min="1" max="1" width="11.7109375" style="6" customWidth="1"/>
    <col min="2" max="2" width="56.85546875" style="6" customWidth="1"/>
    <col min="3" max="3" width="4.28515625" style="6" customWidth="1"/>
    <col min="4" max="4" width="20.7109375" style="6" customWidth="1"/>
    <col min="5" max="5" width="36.85546875" style="6" customWidth="1"/>
    <col min="6" max="6" width="23.7109375" style="6" customWidth="1"/>
    <col min="7" max="7" width="7.28515625" style="6" customWidth="1"/>
    <col min="8" max="8" width="15.85546875" style="33" customWidth="1"/>
    <col min="9" max="9" width="17" style="33" customWidth="1"/>
    <col min="10" max="10" width="16.42578125" style="33" customWidth="1"/>
    <col min="11" max="12" width="17" style="33" customWidth="1"/>
    <col min="13" max="13" width="16.7109375" style="33" customWidth="1"/>
    <col min="14" max="14" width="80.7109375" style="1" customWidth="1"/>
    <col min="15" max="16384" width="8.85546875" style="1"/>
  </cols>
  <sheetData>
    <row r="1" spans="1:13" ht="15.75">
      <c r="B1" s="60" t="s">
        <v>113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ht="15.75">
      <c r="B2" s="60" t="s">
        <v>102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>
      <c r="L3" s="34"/>
      <c r="M3" s="35" t="s">
        <v>7</v>
      </c>
    </row>
    <row r="4" spans="1:13">
      <c r="L4" s="36" t="s">
        <v>8</v>
      </c>
      <c r="M4" s="35"/>
    </row>
    <row r="5" spans="1:13">
      <c r="A5" s="64" t="s">
        <v>67</v>
      </c>
      <c r="B5" s="64"/>
      <c r="C5" s="64"/>
      <c r="D5" s="64"/>
      <c r="E5" s="64"/>
      <c r="L5" s="36" t="s">
        <v>9</v>
      </c>
      <c r="M5" s="37">
        <v>44857</v>
      </c>
    </row>
    <row r="6" spans="1:13">
      <c r="A6" s="64" t="s">
        <v>13</v>
      </c>
      <c r="B6" s="64"/>
      <c r="C6" s="64" t="s">
        <v>68</v>
      </c>
      <c r="D6" s="64"/>
      <c r="E6" s="64"/>
      <c r="L6" s="36" t="s">
        <v>10</v>
      </c>
      <c r="M6" s="35">
        <v>984</v>
      </c>
    </row>
    <row r="7" spans="1:13">
      <c r="A7" s="64" t="s">
        <v>14</v>
      </c>
      <c r="B7" s="64"/>
      <c r="C7" s="64" t="s">
        <v>101</v>
      </c>
      <c r="D7" s="64"/>
      <c r="E7" s="64"/>
      <c r="L7" s="36" t="s">
        <v>11</v>
      </c>
      <c r="M7" s="35">
        <v>33650440</v>
      </c>
    </row>
    <row r="8" spans="1:13">
      <c r="L8" s="36" t="s">
        <v>12</v>
      </c>
      <c r="M8" s="35"/>
    </row>
    <row r="9" spans="1:13" ht="12.75" customHeight="1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</row>
    <row r="10" spans="1:13">
      <c r="E10" s="8"/>
      <c r="F10" s="8"/>
      <c r="G10" s="8"/>
      <c r="H10" s="38"/>
      <c r="I10" s="38"/>
      <c r="J10" s="38"/>
      <c r="K10" s="38"/>
      <c r="L10" s="38"/>
      <c r="M10" s="38"/>
    </row>
    <row r="11" spans="1:13" ht="39.75" customHeight="1">
      <c r="A11" s="61" t="s">
        <v>4</v>
      </c>
      <c r="B11" s="61" t="s">
        <v>2</v>
      </c>
      <c r="C11" s="76" t="s">
        <v>3</v>
      </c>
      <c r="D11" s="77"/>
      <c r="E11" s="78"/>
      <c r="F11" s="71" t="s">
        <v>60</v>
      </c>
      <c r="G11" s="71" t="s">
        <v>17</v>
      </c>
      <c r="H11" s="88" t="s">
        <v>103</v>
      </c>
      <c r="I11" s="92" t="s">
        <v>104</v>
      </c>
      <c r="J11" s="65" t="s">
        <v>105</v>
      </c>
      <c r="K11" s="68" t="s">
        <v>59</v>
      </c>
      <c r="L11" s="69"/>
      <c r="M11" s="70"/>
    </row>
    <row r="12" spans="1:13" ht="31.5" customHeight="1">
      <c r="A12" s="61"/>
      <c r="B12" s="61"/>
      <c r="C12" s="81" t="s">
        <v>5</v>
      </c>
      <c r="D12" s="82"/>
      <c r="E12" s="51" t="s">
        <v>6</v>
      </c>
      <c r="F12" s="72"/>
      <c r="G12" s="72"/>
      <c r="H12" s="89"/>
      <c r="I12" s="93"/>
      <c r="J12" s="66"/>
      <c r="K12" s="75" t="s">
        <v>69</v>
      </c>
      <c r="L12" s="75" t="s">
        <v>70</v>
      </c>
      <c r="M12" s="75" t="s">
        <v>106</v>
      </c>
    </row>
    <row r="13" spans="1:13" ht="31.5" customHeight="1">
      <c r="A13" s="61"/>
      <c r="B13" s="61"/>
      <c r="C13" s="83"/>
      <c r="D13" s="84"/>
      <c r="E13" s="51"/>
      <c r="F13" s="72"/>
      <c r="G13" s="72"/>
      <c r="H13" s="89"/>
      <c r="I13" s="93"/>
      <c r="J13" s="66"/>
      <c r="K13" s="75"/>
      <c r="L13" s="75"/>
      <c r="M13" s="75"/>
    </row>
    <row r="14" spans="1:13" ht="27" customHeight="1">
      <c r="A14" s="61"/>
      <c r="B14" s="61"/>
      <c r="C14" s="85"/>
      <c r="D14" s="86"/>
      <c r="E14" s="51"/>
      <c r="F14" s="73"/>
      <c r="G14" s="73"/>
      <c r="H14" s="90"/>
      <c r="I14" s="94"/>
      <c r="J14" s="67"/>
      <c r="K14" s="75"/>
      <c r="L14" s="75"/>
      <c r="M14" s="75"/>
    </row>
    <row r="15" spans="1:13" ht="12" customHeight="1">
      <c r="A15" s="7">
        <v>1</v>
      </c>
      <c r="B15" s="7">
        <v>2</v>
      </c>
      <c r="C15" s="79">
        <v>3</v>
      </c>
      <c r="D15" s="80"/>
      <c r="E15" s="10">
        <v>4</v>
      </c>
      <c r="F15" s="10">
        <v>5</v>
      </c>
      <c r="G15" s="7">
        <v>6</v>
      </c>
      <c r="H15" s="35">
        <v>7</v>
      </c>
      <c r="I15" s="35">
        <v>8</v>
      </c>
      <c r="J15" s="35">
        <v>9</v>
      </c>
      <c r="K15" s="35">
        <v>10</v>
      </c>
      <c r="L15" s="35">
        <v>11</v>
      </c>
      <c r="M15" s="35">
        <v>12</v>
      </c>
    </row>
    <row r="16" spans="1:13" ht="30" customHeight="1">
      <c r="A16" s="3"/>
      <c r="B16" s="5" t="s">
        <v>19</v>
      </c>
      <c r="C16" s="58" t="s">
        <v>20</v>
      </c>
      <c r="D16" s="63"/>
      <c r="E16" s="11" t="s">
        <v>0</v>
      </c>
      <c r="F16" s="2"/>
      <c r="G16" s="4"/>
      <c r="H16" s="39">
        <f>H17+H19+H25+H27+H35+H37+H42</f>
        <v>1558.7</v>
      </c>
      <c r="I16" s="39">
        <f t="shared" ref="H16:M16" si="0">I17+I19+I25+I27+I35+I37</f>
        <v>976.80000000000007</v>
      </c>
      <c r="J16" s="39">
        <f>J17+J19+J25+J27+J35+J37+J42</f>
        <v>1558.7</v>
      </c>
      <c r="K16" s="39">
        <f t="shared" si="0"/>
        <v>1147.8</v>
      </c>
      <c r="L16" s="39">
        <f t="shared" si="0"/>
        <v>1178.3</v>
      </c>
      <c r="M16" s="39">
        <f t="shared" si="0"/>
        <v>1213.7</v>
      </c>
    </row>
    <row r="17" spans="1:13" ht="44.25" customHeight="1">
      <c r="A17" s="3"/>
      <c r="B17" s="12"/>
      <c r="C17" s="58" t="s">
        <v>21</v>
      </c>
      <c r="D17" s="63"/>
      <c r="E17" s="11" t="s">
        <v>58</v>
      </c>
      <c r="F17" s="11" t="s">
        <v>71</v>
      </c>
      <c r="G17" s="4"/>
      <c r="H17" s="39">
        <f>H18</f>
        <v>256.5</v>
      </c>
      <c r="I17" s="39">
        <f>SUM(I18)</f>
        <v>159.69999999999999</v>
      </c>
      <c r="J17" s="39">
        <f>SUM(J18:J18)</f>
        <v>256.5</v>
      </c>
      <c r="K17" s="39">
        <f>K18</f>
        <v>209.8</v>
      </c>
      <c r="L17" s="39">
        <f t="shared" ref="L17:M17" si="1">L18</f>
        <v>222</v>
      </c>
      <c r="M17" s="39">
        <f t="shared" si="1"/>
        <v>232.8</v>
      </c>
    </row>
    <row r="18" spans="1:13" ht="81.75" customHeight="1">
      <c r="A18" s="3"/>
      <c r="B18" s="13"/>
      <c r="C18" s="55" t="s">
        <v>100</v>
      </c>
      <c r="D18" s="56"/>
      <c r="E18" s="47" t="s">
        <v>73</v>
      </c>
      <c r="F18" s="14" t="s">
        <v>71</v>
      </c>
      <c r="G18" s="4"/>
      <c r="H18" s="40">
        <v>256.5</v>
      </c>
      <c r="I18" s="46">
        <v>159.69999999999999</v>
      </c>
      <c r="J18" s="40">
        <v>256.5</v>
      </c>
      <c r="K18" s="40">
        <v>209.8</v>
      </c>
      <c r="L18" s="40">
        <v>222</v>
      </c>
      <c r="M18" s="40">
        <v>232.8</v>
      </c>
    </row>
    <row r="19" spans="1:13" ht="49.5" customHeight="1">
      <c r="A19" s="3"/>
      <c r="B19" s="5" t="s">
        <v>24</v>
      </c>
      <c r="C19" s="58" t="s">
        <v>23</v>
      </c>
      <c r="D19" s="63"/>
      <c r="E19" s="11" t="s">
        <v>22</v>
      </c>
      <c r="F19" s="11" t="s">
        <v>72</v>
      </c>
      <c r="G19" s="15"/>
      <c r="H19" s="39">
        <f>H20</f>
        <v>407.9</v>
      </c>
      <c r="I19" s="39">
        <f t="shared" ref="I19:M19" si="2">I20</f>
        <v>392.20000000000005</v>
      </c>
      <c r="J19" s="39">
        <f t="shared" si="2"/>
        <v>407.9</v>
      </c>
      <c r="K19" s="39">
        <f t="shared" si="2"/>
        <v>424.79999999999995</v>
      </c>
      <c r="L19" s="39">
        <f t="shared" si="2"/>
        <v>443.1</v>
      </c>
      <c r="M19" s="39">
        <f t="shared" si="2"/>
        <v>467.7</v>
      </c>
    </row>
    <row r="20" spans="1:13" ht="34.5" customHeight="1">
      <c r="A20" s="3"/>
      <c r="B20" s="16"/>
      <c r="C20" s="55" t="s">
        <v>61</v>
      </c>
      <c r="D20" s="57"/>
      <c r="E20" s="14" t="s">
        <v>25</v>
      </c>
      <c r="F20" s="14" t="s">
        <v>72</v>
      </c>
      <c r="G20" s="15"/>
      <c r="H20" s="40">
        <f>H21+H22+H23+H24</f>
        <v>407.9</v>
      </c>
      <c r="I20" s="40">
        <f t="shared" ref="I20:M20" si="3">I21+I22+I23+I24</f>
        <v>392.20000000000005</v>
      </c>
      <c r="J20" s="40">
        <f t="shared" si="3"/>
        <v>407.9</v>
      </c>
      <c r="K20" s="40">
        <f t="shared" si="3"/>
        <v>424.79999999999995</v>
      </c>
      <c r="L20" s="40">
        <f t="shared" si="3"/>
        <v>443.1</v>
      </c>
      <c r="M20" s="40">
        <f t="shared" si="3"/>
        <v>467.7</v>
      </c>
    </row>
    <row r="21" spans="1:13" ht="73.5" customHeight="1">
      <c r="A21" s="3"/>
      <c r="B21" s="17"/>
      <c r="C21" s="55" t="s">
        <v>74</v>
      </c>
      <c r="D21" s="57"/>
      <c r="E21" s="14" t="s">
        <v>26</v>
      </c>
      <c r="F21" s="14" t="s">
        <v>72</v>
      </c>
      <c r="G21" s="15"/>
      <c r="H21" s="46">
        <v>184.4</v>
      </c>
      <c r="I21" s="46">
        <v>193.6</v>
      </c>
      <c r="J21" s="46">
        <v>193.6</v>
      </c>
      <c r="K21" s="40">
        <v>201.2</v>
      </c>
      <c r="L21" s="40">
        <v>211.4</v>
      </c>
      <c r="M21" s="40">
        <v>223.7</v>
      </c>
    </row>
    <row r="22" spans="1:13" ht="80.25" customHeight="1">
      <c r="A22" s="3"/>
      <c r="B22" s="16"/>
      <c r="C22" s="55" t="s">
        <v>75</v>
      </c>
      <c r="D22" s="57"/>
      <c r="E22" s="14" t="s">
        <v>27</v>
      </c>
      <c r="F22" s="14" t="s">
        <v>72</v>
      </c>
      <c r="G22" s="15"/>
      <c r="H22" s="46">
        <v>1</v>
      </c>
      <c r="I22" s="46">
        <v>1.1000000000000001</v>
      </c>
      <c r="J22" s="46">
        <v>1.1000000000000001</v>
      </c>
      <c r="K22" s="40">
        <v>1.4</v>
      </c>
      <c r="L22" s="40">
        <v>1.4</v>
      </c>
      <c r="M22" s="40">
        <v>1.5</v>
      </c>
    </row>
    <row r="23" spans="1:13" ht="68.25" customHeight="1">
      <c r="A23" s="3"/>
      <c r="B23" s="18"/>
      <c r="C23" s="55" t="s">
        <v>76</v>
      </c>
      <c r="D23" s="57"/>
      <c r="E23" s="14" t="s">
        <v>28</v>
      </c>
      <c r="F23" s="14" t="s">
        <v>72</v>
      </c>
      <c r="G23" s="15"/>
      <c r="H23" s="46">
        <v>245.6</v>
      </c>
      <c r="I23" s="46">
        <v>219.9</v>
      </c>
      <c r="J23" s="46">
        <v>236.3</v>
      </c>
      <c r="K23" s="40">
        <v>248.7</v>
      </c>
      <c r="L23" s="40">
        <v>258</v>
      </c>
      <c r="M23" s="40">
        <v>270.10000000000002</v>
      </c>
    </row>
    <row r="24" spans="1:13" ht="69.75" customHeight="1">
      <c r="A24" s="3"/>
      <c r="B24" s="17"/>
      <c r="C24" s="55" t="s">
        <v>77</v>
      </c>
      <c r="D24" s="57"/>
      <c r="E24" s="14" t="s">
        <v>29</v>
      </c>
      <c r="F24" s="14" t="s">
        <v>72</v>
      </c>
      <c r="G24" s="15"/>
      <c r="H24" s="46">
        <v>-23.1</v>
      </c>
      <c r="I24" s="46">
        <v>-22.4</v>
      </c>
      <c r="J24" s="46">
        <v>-23.1</v>
      </c>
      <c r="K24" s="41">
        <v>-26.5</v>
      </c>
      <c r="L24" s="41">
        <v>-27.7</v>
      </c>
      <c r="M24" s="41">
        <v>-27.6</v>
      </c>
    </row>
    <row r="25" spans="1:13" ht="44.25" customHeight="1">
      <c r="A25" s="3"/>
      <c r="B25" s="19" t="s">
        <v>30</v>
      </c>
      <c r="C25" s="58" t="s">
        <v>31</v>
      </c>
      <c r="D25" s="63"/>
      <c r="E25" s="11" t="s">
        <v>32</v>
      </c>
      <c r="F25" s="11" t="s">
        <v>71</v>
      </c>
      <c r="G25" s="15"/>
      <c r="H25" s="39">
        <f>H26</f>
        <v>0.5</v>
      </c>
      <c r="I25" s="39">
        <f>I26</f>
        <v>0</v>
      </c>
      <c r="J25" s="39">
        <f t="shared" ref="J25:M25" si="4">J26</f>
        <v>0.5</v>
      </c>
      <c r="K25" s="39">
        <f t="shared" si="4"/>
        <v>0</v>
      </c>
      <c r="L25" s="39">
        <f t="shared" si="4"/>
        <v>0</v>
      </c>
      <c r="M25" s="39">
        <f t="shared" si="4"/>
        <v>0</v>
      </c>
    </row>
    <row r="26" spans="1:13" ht="33.75">
      <c r="A26" s="3"/>
      <c r="B26" s="17"/>
      <c r="C26" s="55" t="s">
        <v>78</v>
      </c>
      <c r="D26" s="56"/>
      <c r="E26" s="14" t="s">
        <v>62</v>
      </c>
      <c r="F26" s="14" t="s">
        <v>71</v>
      </c>
      <c r="G26" s="15"/>
      <c r="H26" s="40">
        <v>0.5</v>
      </c>
      <c r="I26" s="40">
        <v>0</v>
      </c>
      <c r="J26" s="41">
        <v>0.5</v>
      </c>
      <c r="K26" s="41">
        <v>0</v>
      </c>
      <c r="L26" s="41">
        <v>0</v>
      </c>
      <c r="M26" s="41">
        <v>0</v>
      </c>
    </row>
    <row r="27" spans="1:13" ht="42">
      <c r="A27" s="3"/>
      <c r="B27" s="19" t="s">
        <v>44</v>
      </c>
      <c r="C27" s="55" t="s">
        <v>33</v>
      </c>
      <c r="D27" s="57"/>
      <c r="E27" s="11" t="s">
        <v>34</v>
      </c>
      <c r="F27" s="11" t="s">
        <v>71</v>
      </c>
      <c r="G27" s="15"/>
      <c r="H27" s="39">
        <f>H28+H30</f>
        <v>512.9</v>
      </c>
      <c r="I27" s="39">
        <f t="shared" ref="I27:M27" si="5">I28+I30</f>
        <v>337.3</v>
      </c>
      <c r="J27" s="39">
        <f t="shared" si="5"/>
        <v>512.9</v>
      </c>
      <c r="K27" s="39">
        <f t="shared" si="5"/>
        <v>490</v>
      </c>
      <c r="L27" s="39">
        <f t="shared" si="5"/>
        <v>490</v>
      </c>
      <c r="M27" s="39">
        <f t="shared" si="5"/>
        <v>490</v>
      </c>
    </row>
    <row r="28" spans="1:13" ht="47.25" customHeight="1">
      <c r="A28" s="3"/>
      <c r="B28" s="17"/>
      <c r="C28" s="55" t="s">
        <v>35</v>
      </c>
      <c r="D28" s="57"/>
      <c r="E28" s="14" t="s">
        <v>36</v>
      </c>
      <c r="F28" s="14" t="s">
        <v>71</v>
      </c>
      <c r="G28" s="15"/>
      <c r="H28" s="40">
        <f>H29</f>
        <v>71.5</v>
      </c>
      <c r="I28" s="40">
        <f t="shared" ref="I28:M28" si="6">I29</f>
        <v>26.2</v>
      </c>
      <c r="J28" s="40">
        <f>J29</f>
        <v>71.5</v>
      </c>
      <c r="K28" s="40">
        <f>K29</f>
        <v>52</v>
      </c>
      <c r="L28" s="40">
        <f t="shared" si="6"/>
        <v>52</v>
      </c>
      <c r="M28" s="40">
        <f t="shared" si="6"/>
        <v>52</v>
      </c>
    </row>
    <row r="29" spans="1:13" ht="48.75" customHeight="1">
      <c r="A29" s="3"/>
      <c r="B29" s="16"/>
      <c r="C29" s="55" t="s">
        <v>82</v>
      </c>
      <c r="D29" s="57"/>
      <c r="E29" s="14" t="s">
        <v>81</v>
      </c>
      <c r="F29" s="14" t="s">
        <v>71</v>
      </c>
      <c r="G29" s="15"/>
      <c r="H29" s="40">
        <v>71.5</v>
      </c>
      <c r="I29" s="40">
        <v>26.2</v>
      </c>
      <c r="J29" s="40">
        <v>71.5</v>
      </c>
      <c r="K29" s="40">
        <v>52</v>
      </c>
      <c r="L29" s="40">
        <v>52</v>
      </c>
      <c r="M29" s="40">
        <v>52</v>
      </c>
    </row>
    <row r="30" spans="1:13" ht="33.75">
      <c r="A30" s="3"/>
      <c r="B30" s="16"/>
      <c r="C30" s="55" t="s">
        <v>37</v>
      </c>
      <c r="D30" s="57"/>
      <c r="E30" s="20" t="s">
        <v>38</v>
      </c>
      <c r="F30" s="14" t="s">
        <v>71</v>
      </c>
      <c r="G30" s="15"/>
      <c r="H30" s="40">
        <f>H31+H33</f>
        <v>441.4</v>
      </c>
      <c r="I30" s="40">
        <f t="shared" ref="I30:M30" si="7">I31+I33</f>
        <v>311.10000000000002</v>
      </c>
      <c r="J30" s="40">
        <f t="shared" si="7"/>
        <v>441.4</v>
      </c>
      <c r="K30" s="40">
        <f t="shared" si="7"/>
        <v>438</v>
      </c>
      <c r="L30" s="40">
        <f t="shared" si="7"/>
        <v>438</v>
      </c>
      <c r="M30" s="40">
        <f t="shared" si="7"/>
        <v>438</v>
      </c>
    </row>
    <row r="31" spans="1:13" ht="33.75">
      <c r="A31" s="3"/>
      <c r="B31" s="17"/>
      <c r="C31" s="55" t="s">
        <v>39</v>
      </c>
      <c r="D31" s="57"/>
      <c r="E31" s="14" t="s">
        <v>40</v>
      </c>
      <c r="F31" s="14" t="s">
        <v>71</v>
      </c>
      <c r="G31" s="15"/>
      <c r="H31" s="40">
        <f>H32</f>
        <v>188.4</v>
      </c>
      <c r="I31" s="40">
        <f t="shared" ref="I31:M31" si="8">I32</f>
        <v>197.6</v>
      </c>
      <c r="J31" s="40">
        <f>J32</f>
        <v>197.6</v>
      </c>
      <c r="K31" s="40">
        <v>199</v>
      </c>
      <c r="L31" s="40">
        <v>199</v>
      </c>
      <c r="M31" s="40">
        <f t="shared" si="8"/>
        <v>199</v>
      </c>
    </row>
    <row r="32" spans="1:13" ht="45" customHeight="1">
      <c r="A32" s="3"/>
      <c r="B32" s="16"/>
      <c r="C32" s="55" t="s">
        <v>83</v>
      </c>
      <c r="D32" s="57"/>
      <c r="E32" s="14" t="s">
        <v>79</v>
      </c>
      <c r="F32" s="14" t="s">
        <v>71</v>
      </c>
      <c r="G32" s="15"/>
      <c r="H32" s="40">
        <v>188.4</v>
      </c>
      <c r="I32" s="40">
        <v>197.6</v>
      </c>
      <c r="J32" s="40">
        <v>197.6</v>
      </c>
      <c r="K32" s="40">
        <v>199</v>
      </c>
      <c r="L32" s="40">
        <v>199</v>
      </c>
      <c r="M32" s="40">
        <v>199</v>
      </c>
    </row>
    <row r="33" spans="1:13" ht="37.5" customHeight="1">
      <c r="A33" s="3"/>
      <c r="B33" s="18"/>
      <c r="C33" s="55" t="s">
        <v>41</v>
      </c>
      <c r="D33" s="57"/>
      <c r="E33" s="20" t="s">
        <v>42</v>
      </c>
      <c r="F33" s="14" t="s">
        <v>71</v>
      </c>
      <c r="G33" s="15"/>
      <c r="H33" s="40">
        <f>H34</f>
        <v>253</v>
      </c>
      <c r="I33" s="40">
        <f t="shared" ref="I33:M33" si="9">I34</f>
        <v>113.5</v>
      </c>
      <c r="J33" s="40">
        <f t="shared" si="9"/>
        <v>243.8</v>
      </c>
      <c r="K33" s="40">
        <f t="shared" si="9"/>
        <v>239</v>
      </c>
      <c r="L33" s="40">
        <f t="shared" si="9"/>
        <v>239</v>
      </c>
      <c r="M33" s="40">
        <f t="shared" si="9"/>
        <v>239</v>
      </c>
    </row>
    <row r="34" spans="1:13" ht="33.75">
      <c r="A34" s="3"/>
      <c r="B34" s="17"/>
      <c r="C34" s="55" t="s">
        <v>84</v>
      </c>
      <c r="D34" s="57"/>
      <c r="E34" s="14" t="s">
        <v>80</v>
      </c>
      <c r="F34" s="14" t="s">
        <v>71</v>
      </c>
      <c r="G34" s="15"/>
      <c r="H34" s="40">
        <v>253</v>
      </c>
      <c r="I34" s="40">
        <v>113.5</v>
      </c>
      <c r="J34" s="40">
        <v>243.8</v>
      </c>
      <c r="K34" s="40">
        <v>239</v>
      </c>
      <c r="L34" s="40">
        <v>239</v>
      </c>
      <c r="M34" s="40">
        <v>239</v>
      </c>
    </row>
    <row r="35" spans="1:13" ht="20.25" customHeight="1">
      <c r="A35" s="3"/>
      <c r="B35" s="5" t="s">
        <v>43</v>
      </c>
      <c r="C35" s="58" t="s">
        <v>45</v>
      </c>
      <c r="D35" s="59"/>
      <c r="E35" s="21" t="s">
        <v>46</v>
      </c>
      <c r="F35" s="22"/>
      <c r="G35" s="2"/>
      <c r="H35" s="39">
        <f>H36</f>
        <v>5.4</v>
      </c>
      <c r="I35" s="39">
        <f t="shared" ref="I35:M35" si="10">I36</f>
        <v>5</v>
      </c>
      <c r="J35" s="39">
        <f t="shared" si="10"/>
        <v>5.4</v>
      </c>
      <c r="K35" s="39">
        <f t="shared" si="10"/>
        <v>2</v>
      </c>
      <c r="L35" s="39">
        <f t="shared" si="10"/>
        <v>2</v>
      </c>
      <c r="M35" s="39">
        <f t="shared" si="10"/>
        <v>2</v>
      </c>
    </row>
    <row r="36" spans="1:13" ht="27.75" customHeight="1">
      <c r="A36" s="3"/>
      <c r="B36" s="17"/>
      <c r="C36" s="55" t="s">
        <v>85</v>
      </c>
      <c r="D36" s="57"/>
      <c r="E36" s="14" t="s">
        <v>87</v>
      </c>
      <c r="F36" s="14" t="s">
        <v>86</v>
      </c>
      <c r="G36" s="15"/>
      <c r="H36" s="40">
        <v>5.4</v>
      </c>
      <c r="I36" s="40">
        <v>5</v>
      </c>
      <c r="J36" s="40">
        <v>5.4</v>
      </c>
      <c r="K36" s="40">
        <v>2</v>
      </c>
      <c r="L36" s="40">
        <v>2</v>
      </c>
      <c r="M36" s="40">
        <v>2</v>
      </c>
    </row>
    <row r="37" spans="1:13" ht="58.5" customHeight="1">
      <c r="A37" s="3"/>
      <c r="B37" s="5" t="s">
        <v>47</v>
      </c>
      <c r="C37" s="58" t="s">
        <v>98</v>
      </c>
      <c r="D37" s="63"/>
      <c r="E37" s="21" t="s">
        <v>48</v>
      </c>
      <c r="F37" s="11" t="s">
        <v>86</v>
      </c>
      <c r="G37" s="15"/>
      <c r="H37" s="39">
        <f>H38</f>
        <v>83.5</v>
      </c>
      <c r="I37" s="39">
        <f>I38</f>
        <v>82.6</v>
      </c>
      <c r="J37" s="39">
        <f>J38</f>
        <v>83.5</v>
      </c>
      <c r="K37" s="39">
        <f t="shared" ref="K37:M37" si="11">K38</f>
        <v>21.2</v>
      </c>
      <c r="L37" s="39">
        <f t="shared" si="11"/>
        <v>21.2</v>
      </c>
      <c r="M37" s="39">
        <f t="shared" si="11"/>
        <v>21.2</v>
      </c>
    </row>
    <row r="38" spans="1:13" ht="87.75" customHeight="1">
      <c r="A38" s="3"/>
      <c r="B38" s="18"/>
      <c r="C38" s="55" t="s">
        <v>97</v>
      </c>
      <c r="D38" s="57"/>
      <c r="E38" s="23" t="s">
        <v>49</v>
      </c>
      <c r="F38" s="14" t="s">
        <v>86</v>
      </c>
      <c r="G38" s="15"/>
      <c r="H38" s="40">
        <f>SUM(H39:H41)</f>
        <v>83.5</v>
      </c>
      <c r="I38" s="40">
        <f>SUM(I39:I41)</f>
        <v>82.6</v>
      </c>
      <c r="J38" s="40">
        <f>SUM(J39:J41)</f>
        <v>83.5</v>
      </c>
      <c r="K38" s="40">
        <f>SUM(K39:K41)</f>
        <v>21.2</v>
      </c>
      <c r="L38" s="40">
        <f>SUM(L39:L41)</f>
        <v>21.2</v>
      </c>
      <c r="M38" s="40">
        <f>SUM(M39:M41)</f>
        <v>21.2</v>
      </c>
    </row>
    <row r="39" spans="1:13" ht="64.5" customHeight="1">
      <c r="A39" s="3"/>
      <c r="B39" s="17"/>
      <c r="C39" s="55" t="s">
        <v>94</v>
      </c>
      <c r="D39" s="57"/>
      <c r="E39" s="14" t="s">
        <v>50</v>
      </c>
      <c r="F39" s="14" t="s">
        <v>86</v>
      </c>
      <c r="G39" s="24"/>
      <c r="H39" s="40">
        <v>13.9</v>
      </c>
      <c r="I39" s="40">
        <v>13.9</v>
      </c>
      <c r="J39" s="40">
        <v>13.9</v>
      </c>
      <c r="K39" s="40">
        <v>0</v>
      </c>
      <c r="L39" s="40">
        <v>0</v>
      </c>
      <c r="M39" s="40">
        <v>0</v>
      </c>
    </row>
    <row r="40" spans="1:13" ht="45">
      <c r="A40" s="3"/>
      <c r="B40" s="18"/>
      <c r="C40" s="55" t="s">
        <v>95</v>
      </c>
      <c r="D40" s="57"/>
      <c r="E40" s="14" t="s">
        <v>51</v>
      </c>
      <c r="F40" s="14" t="s">
        <v>86</v>
      </c>
      <c r="G40" s="24"/>
      <c r="H40" s="40">
        <v>29.3</v>
      </c>
      <c r="I40" s="40">
        <v>28.9</v>
      </c>
      <c r="J40" s="40">
        <v>29.3</v>
      </c>
      <c r="K40" s="40">
        <v>6.2</v>
      </c>
      <c r="L40" s="40">
        <v>6.2</v>
      </c>
      <c r="M40" s="40">
        <v>6.2</v>
      </c>
    </row>
    <row r="41" spans="1:13" ht="82.5" customHeight="1">
      <c r="A41" s="3"/>
      <c r="B41" s="17"/>
      <c r="C41" s="53" t="s">
        <v>96</v>
      </c>
      <c r="D41" s="54"/>
      <c r="E41" s="23" t="s">
        <v>52</v>
      </c>
      <c r="F41" s="14" t="s">
        <v>86</v>
      </c>
      <c r="G41" s="24"/>
      <c r="H41" s="40">
        <v>40.299999999999997</v>
      </c>
      <c r="I41" s="40">
        <v>39.799999999999997</v>
      </c>
      <c r="J41" s="40">
        <v>40.299999999999997</v>
      </c>
      <c r="K41" s="40">
        <v>15</v>
      </c>
      <c r="L41" s="40">
        <v>15</v>
      </c>
      <c r="M41" s="40">
        <v>15</v>
      </c>
    </row>
    <row r="42" spans="1:13" ht="48" customHeight="1">
      <c r="A42" s="3"/>
      <c r="B42" s="17"/>
      <c r="C42" s="58" t="s">
        <v>111</v>
      </c>
      <c r="D42" s="91"/>
      <c r="E42" s="21" t="s">
        <v>112</v>
      </c>
      <c r="F42" s="11" t="s">
        <v>86</v>
      </c>
      <c r="G42" s="49"/>
      <c r="H42" s="39">
        <f>SUM(H43)</f>
        <v>292</v>
      </c>
      <c r="I42" s="39">
        <f t="shared" ref="I42:M42" si="12">SUM(I43)</f>
        <v>0</v>
      </c>
      <c r="J42" s="39">
        <f t="shared" si="12"/>
        <v>292</v>
      </c>
      <c r="K42" s="39">
        <f t="shared" si="12"/>
        <v>0</v>
      </c>
      <c r="L42" s="39">
        <f t="shared" si="12"/>
        <v>0</v>
      </c>
      <c r="M42" s="39">
        <f t="shared" si="12"/>
        <v>0</v>
      </c>
    </row>
    <row r="43" spans="1:13" ht="45.75" customHeight="1">
      <c r="A43" s="3"/>
      <c r="B43" s="17"/>
      <c r="C43" s="53" t="s">
        <v>109</v>
      </c>
      <c r="D43" s="54"/>
      <c r="E43" s="87" t="s">
        <v>110</v>
      </c>
      <c r="F43" s="14" t="s">
        <v>86</v>
      </c>
      <c r="G43" s="50"/>
      <c r="H43" s="40">
        <v>292</v>
      </c>
      <c r="I43" s="40">
        <v>0</v>
      </c>
      <c r="J43" s="40">
        <v>292</v>
      </c>
      <c r="K43" s="40">
        <v>0</v>
      </c>
      <c r="L43" s="40">
        <v>0</v>
      </c>
      <c r="M43" s="40">
        <v>0</v>
      </c>
    </row>
    <row r="44" spans="1:13" ht="36" customHeight="1">
      <c r="A44" s="3"/>
      <c r="B44" s="5" t="s">
        <v>53</v>
      </c>
      <c r="C44" s="51" t="s">
        <v>54</v>
      </c>
      <c r="D44" s="51"/>
      <c r="E44" s="13" t="s">
        <v>55</v>
      </c>
      <c r="F44" s="25"/>
      <c r="G44" s="24"/>
      <c r="H44" s="43">
        <f>H45</f>
        <v>1815.8999999999999</v>
      </c>
      <c r="I44" s="43">
        <f t="shared" ref="I44:J44" si="13">I45</f>
        <v>1453.6</v>
      </c>
      <c r="J44" s="43">
        <f t="shared" si="13"/>
        <v>1815.8999999999999</v>
      </c>
      <c r="K44" s="43">
        <f t="shared" ref="K44" si="14">K45</f>
        <v>2235.9</v>
      </c>
      <c r="L44" s="43">
        <f t="shared" ref="L44" si="15">L45</f>
        <v>2361.9</v>
      </c>
      <c r="M44" s="43">
        <f t="shared" ref="M44" si="16">M45</f>
        <v>2374.6000000000004</v>
      </c>
    </row>
    <row r="45" spans="1:13" ht="50.25" customHeight="1">
      <c r="A45" s="3"/>
      <c r="B45" s="18"/>
      <c r="C45" s="52" t="s">
        <v>56</v>
      </c>
      <c r="D45" s="52"/>
      <c r="E45" s="26" t="s">
        <v>1</v>
      </c>
      <c r="F45" s="24"/>
      <c r="G45" s="24"/>
      <c r="H45" s="42">
        <f>H46+H49+H51</f>
        <v>1815.8999999999999</v>
      </c>
      <c r="I45" s="42">
        <f t="shared" ref="I45:M45" si="17">I46+I49+I51</f>
        <v>1453.6</v>
      </c>
      <c r="J45" s="42">
        <f t="shared" si="17"/>
        <v>1815.8999999999999</v>
      </c>
      <c r="K45" s="42">
        <f t="shared" si="17"/>
        <v>2235.9</v>
      </c>
      <c r="L45" s="42">
        <f t="shared" si="17"/>
        <v>2361.9</v>
      </c>
      <c r="M45" s="42">
        <f t="shared" si="17"/>
        <v>2374.6000000000004</v>
      </c>
    </row>
    <row r="46" spans="1:13" ht="29.25" customHeight="1">
      <c r="A46" s="3"/>
      <c r="B46" s="17"/>
      <c r="C46" s="52" t="s">
        <v>99</v>
      </c>
      <c r="D46" s="52"/>
      <c r="E46" s="14" t="s">
        <v>57</v>
      </c>
      <c r="F46" s="24"/>
      <c r="G46" s="24"/>
      <c r="H46" s="42">
        <f>H47+H48</f>
        <v>636.79999999999995</v>
      </c>
      <c r="I46" s="42">
        <f t="shared" ref="I46:M46" si="18">I47+I48</f>
        <v>530.6</v>
      </c>
      <c r="J46" s="42">
        <f t="shared" si="18"/>
        <v>636.79999999999995</v>
      </c>
      <c r="K46" s="42">
        <f t="shared" si="18"/>
        <v>784.1</v>
      </c>
      <c r="L46" s="42">
        <f t="shared" si="18"/>
        <v>685.90000000000009</v>
      </c>
      <c r="M46" s="42">
        <f t="shared" si="18"/>
        <v>694.40000000000009</v>
      </c>
    </row>
    <row r="47" spans="1:13" ht="22.5">
      <c r="A47" s="3"/>
      <c r="B47" s="17"/>
      <c r="C47" s="52" t="s">
        <v>93</v>
      </c>
      <c r="D47" s="55"/>
      <c r="E47" s="14" t="s">
        <v>92</v>
      </c>
      <c r="F47" s="14" t="s">
        <v>86</v>
      </c>
      <c r="G47" s="27"/>
      <c r="H47" s="42">
        <v>636.79999999999995</v>
      </c>
      <c r="I47" s="42">
        <v>530.6</v>
      </c>
      <c r="J47" s="42">
        <v>636.79999999999995</v>
      </c>
      <c r="K47" s="42">
        <v>776.9</v>
      </c>
      <c r="L47" s="42">
        <v>678.7</v>
      </c>
      <c r="M47" s="42">
        <v>687.2</v>
      </c>
    </row>
    <row r="48" spans="1:13" ht="35.25" customHeight="1">
      <c r="A48" s="3"/>
      <c r="B48" s="17"/>
      <c r="C48" s="52" t="s">
        <v>107</v>
      </c>
      <c r="D48" s="55"/>
      <c r="E48" s="14" t="s">
        <v>108</v>
      </c>
      <c r="F48" s="14" t="s">
        <v>86</v>
      </c>
      <c r="G48" s="27"/>
      <c r="H48" s="42">
        <v>0</v>
      </c>
      <c r="I48" s="42">
        <v>0</v>
      </c>
      <c r="J48" s="42">
        <v>0</v>
      </c>
      <c r="K48" s="42">
        <v>7.2</v>
      </c>
      <c r="L48" s="42">
        <v>7.2</v>
      </c>
      <c r="M48" s="42">
        <v>7.2</v>
      </c>
    </row>
    <row r="49" spans="1:13" ht="22.5">
      <c r="A49" s="3"/>
      <c r="B49" s="17"/>
      <c r="C49" s="52" t="s">
        <v>64</v>
      </c>
      <c r="D49" s="52"/>
      <c r="E49" s="23" t="s">
        <v>16</v>
      </c>
      <c r="F49" s="27"/>
      <c r="G49" s="27"/>
      <c r="H49" s="42">
        <f>H50</f>
        <v>98.3</v>
      </c>
      <c r="I49" s="42">
        <f t="shared" ref="I49:M49" si="19">I50</f>
        <v>71.099999999999994</v>
      </c>
      <c r="J49" s="42">
        <f t="shared" si="19"/>
        <v>98.3</v>
      </c>
      <c r="K49" s="42">
        <f t="shared" si="19"/>
        <v>112.9</v>
      </c>
      <c r="L49" s="42">
        <f t="shared" si="19"/>
        <v>118.1</v>
      </c>
      <c r="M49" s="42">
        <f t="shared" si="19"/>
        <v>122.3</v>
      </c>
    </row>
    <row r="50" spans="1:13" ht="38.25" customHeight="1">
      <c r="A50" s="3"/>
      <c r="B50" s="17"/>
      <c r="C50" s="55" t="s">
        <v>89</v>
      </c>
      <c r="D50" s="56"/>
      <c r="E50" s="23" t="s">
        <v>90</v>
      </c>
      <c r="F50" s="14" t="s">
        <v>86</v>
      </c>
      <c r="G50" s="28"/>
      <c r="H50" s="42">
        <v>98.3</v>
      </c>
      <c r="I50" s="42">
        <v>71.099999999999994</v>
      </c>
      <c r="J50" s="42">
        <v>98.3</v>
      </c>
      <c r="K50" s="42">
        <v>112.9</v>
      </c>
      <c r="L50" s="42">
        <v>118.1</v>
      </c>
      <c r="M50" s="42">
        <v>122.3</v>
      </c>
    </row>
    <row r="51" spans="1:13" ht="21" customHeight="1">
      <c r="A51" s="3"/>
      <c r="B51" s="3"/>
      <c r="C51" s="55" t="s">
        <v>66</v>
      </c>
      <c r="D51" s="56"/>
      <c r="E51" s="14" t="s">
        <v>65</v>
      </c>
      <c r="F51" s="14"/>
      <c r="G51" s="32"/>
      <c r="H51" s="42">
        <f>SUM(H52)</f>
        <v>1080.8</v>
      </c>
      <c r="I51" s="42">
        <f t="shared" ref="I51:M51" si="20">SUM(I52)</f>
        <v>851.9</v>
      </c>
      <c r="J51" s="42">
        <f t="shared" si="20"/>
        <v>1080.8</v>
      </c>
      <c r="K51" s="42">
        <f t="shared" si="20"/>
        <v>1338.9</v>
      </c>
      <c r="L51" s="42">
        <f t="shared" si="20"/>
        <v>1557.9</v>
      </c>
      <c r="M51" s="42">
        <f t="shared" si="20"/>
        <v>1557.9</v>
      </c>
    </row>
    <row r="52" spans="1:13" ht="34.5" customHeight="1">
      <c r="A52" s="3"/>
      <c r="B52" s="3"/>
      <c r="C52" s="55" t="s">
        <v>91</v>
      </c>
      <c r="D52" s="56"/>
      <c r="E52" s="14" t="s">
        <v>88</v>
      </c>
      <c r="F52" s="14" t="s">
        <v>86</v>
      </c>
      <c r="G52" s="32"/>
      <c r="H52" s="42">
        <v>1080.8</v>
      </c>
      <c r="I52" s="42">
        <v>851.9</v>
      </c>
      <c r="J52" s="42">
        <v>1080.8</v>
      </c>
      <c r="K52" s="42">
        <v>1338.9</v>
      </c>
      <c r="L52" s="42">
        <v>1557.9</v>
      </c>
      <c r="M52" s="42">
        <v>1557.9</v>
      </c>
    </row>
    <row r="53" spans="1:13" ht="18.75" customHeight="1">
      <c r="A53" s="29"/>
      <c r="B53" s="29"/>
      <c r="C53" s="30"/>
      <c r="D53" s="30"/>
      <c r="E53" s="31"/>
      <c r="F53" s="11" t="s">
        <v>63</v>
      </c>
      <c r="G53" s="9"/>
      <c r="H53" s="44">
        <f>H16+H44</f>
        <v>3374.6</v>
      </c>
      <c r="I53" s="48">
        <f>I16+I44</f>
        <v>2430.4</v>
      </c>
      <c r="J53" s="44">
        <f>J16+J44</f>
        <v>3374.6</v>
      </c>
      <c r="K53" s="44">
        <f>K16+K44</f>
        <v>3383.7</v>
      </c>
      <c r="L53" s="44">
        <f>L16+L44</f>
        <v>3540.2</v>
      </c>
      <c r="M53" s="44">
        <f>M16+M44</f>
        <v>3588.3</v>
      </c>
    </row>
    <row r="54" spans="1:13" ht="18" customHeight="1">
      <c r="A54" s="62" t="s">
        <v>15</v>
      </c>
      <c r="B54" s="62"/>
      <c r="C54" s="62"/>
      <c r="D54" s="62"/>
      <c r="E54" s="62"/>
      <c r="F54" s="62"/>
      <c r="G54" s="62"/>
      <c r="H54" s="62"/>
      <c r="I54" s="45"/>
    </row>
    <row r="55" spans="1:13">
      <c r="A55" s="62" t="s">
        <v>18</v>
      </c>
      <c r="B55" s="62"/>
      <c r="C55" s="62"/>
      <c r="D55" s="62"/>
      <c r="E55" s="62"/>
      <c r="F55" s="62"/>
      <c r="G55" s="62"/>
      <c r="H55" s="62"/>
      <c r="I55" s="45"/>
    </row>
  </sheetData>
  <mergeCells count="63">
    <mergeCell ref="A5:B5"/>
    <mergeCell ref="A6:B6"/>
    <mergeCell ref="A7:B7"/>
    <mergeCell ref="C18:D18"/>
    <mergeCell ref="C15:D15"/>
    <mergeCell ref="C17:D17"/>
    <mergeCell ref="A11:A14"/>
    <mergeCell ref="C12:D14"/>
    <mergeCell ref="C16:D16"/>
    <mergeCell ref="C7:E7"/>
    <mergeCell ref="H11:H14"/>
    <mergeCell ref="I11:I14"/>
    <mergeCell ref="E12:E14"/>
    <mergeCell ref="A54:H54"/>
    <mergeCell ref="C37:D37"/>
    <mergeCell ref="C38:D38"/>
    <mergeCell ref="C25:D25"/>
    <mergeCell ref="C21:D21"/>
    <mergeCell ref="C22:D22"/>
    <mergeCell ref="C24:D24"/>
    <mergeCell ref="C20:D20"/>
    <mergeCell ref="C23:D23"/>
    <mergeCell ref="C27:D27"/>
    <mergeCell ref="C33:D33"/>
    <mergeCell ref="C26:D26"/>
    <mergeCell ref="C34:D34"/>
    <mergeCell ref="B2:M2"/>
    <mergeCell ref="B11:B14"/>
    <mergeCell ref="A55:H55"/>
    <mergeCell ref="C19:D19"/>
    <mergeCell ref="B1:M1"/>
    <mergeCell ref="C5:E5"/>
    <mergeCell ref="C6:E6"/>
    <mergeCell ref="J11:J14"/>
    <mergeCell ref="K11:M11"/>
    <mergeCell ref="G11:G14"/>
    <mergeCell ref="A9:M9"/>
    <mergeCell ref="K12:K14"/>
    <mergeCell ref="L12:L14"/>
    <mergeCell ref="M12:M14"/>
    <mergeCell ref="C11:E11"/>
    <mergeCell ref="F11:F14"/>
    <mergeCell ref="C40:D40"/>
    <mergeCell ref="C39:D39"/>
    <mergeCell ref="C35:D35"/>
    <mergeCell ref="C36:D36"/>
    <mergeCell ref="C28:D28"/>
    <mergeCell ref="C29:D29"/>
    <mergeCell ref="C31:D31"/>
    <mergeCell ref="C32:D32"/>
    <mergeCell ref="C30:D30"/>
    <mergeCell ref="C44:D44"/>
    <mergeCell ref="C45:D45"/>
    <mergeCell ref="C41:D41"/>
    <mergeCell ref="C51:D51"/>
    <mergeCell ref="C52:D52"/>
    <mergeCell ref="C50:D50"/>
    <mergeCell ref="C49:D49"/>
    <mergeCell ref="C46:D46"/>
    <mergeCell ref="C47:D47"/>
    <mergeCell ref="C48:D48"/>
    <mergeCell ref="C43:D43"/>
    <mergeCell ref="C42:D42"/>
  </mergeCells>
  <pageMargins left="0.39370078740157483" right="0.39370078740157483" top="0.59055118110236227" bottom="0.59055118110236227" header="0" footer="0"/>
  <pageSetup paperSize="9" scale="54" fitToHeight="0" orientation="landscape" r:id="rId1"/>
  <headerFooter alignWithMargins="0">
    <oddFooter>&amp;C&amp;P</oddFooter>
  </headerFooter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Admin</cp:lastModifiedBy>
  <cp:lastPrinted>2021-11-15T11:55:09Z</cp:lastPrinted>
  <dcterms:created xsi:type="dcterms:W3CDTF">2006-02-07T12:07:20Z</dcterms:created>
  <dcterms:modified xsi:type="dcterms:W3CDTF">2022-11-11T17:05:04Z</dcterms:modified>
</cp:coreProperties>
</file>